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_bookmark_4">#REF!</definedName>
    <definedName name="_xlnm.Print_Titles" localSheetId="0">'Лист1'!$3:$3</definedName>
    <definedName name="_xlnm.Print_Area" localSheetId="0">'Лист1'!$A$1:$I$79</definedName>
  </definedNames>
  <calcPr fullCalcOnLoad="1"/>
</workbook>
</file>

<file path=xl/sharedStrings.xml><?xml version="1.0" encoding="utf-8"?>
<sst xmlns="http://schemas.openxmlformats.org/spreadsheetml/2006/main" count="119" uniqueCount="108">
  <si>
    <t>тыс. руб.</t>
  </si>
  <si>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</si>
  <si>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</si>
  <si>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</si>
  <si>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</si>
  <si>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</si>
  <si>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</si>
  <si>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</si>
  <si>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</si>
  <si>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</si>
  <si>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</si>
  <si>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</si>
  <si>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</si>
  <si>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</si>
  <si>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</si>
  <si>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</si>
  <si>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</si>
  <si>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</si>
  <si>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</si>
  <si>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</si>
  <si>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</si>
  <si>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</si>
  <si>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</si>
  <si>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</si>
  <si>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</si>
  <si>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</si>
  <si>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</si>
  <si>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</si>
  <si>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</si>
  <si>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</si>
  <si>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</si>
  <si>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</si>
  <si>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</si>
  <si>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</si>
  <si>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</si>
  <si>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</si>
  <si>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</si>
  <si>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</si>
  <si>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</si>
  <si>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</si>
  <si>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</si>
  <si>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</si>
  <si>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</si>
  <si>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</si>
  <si>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</si>
  <si>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</si>
  <si>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</si>
  <si>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</si>
  <si>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</si>
  <si>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</si>
  <si>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</si>
  <si>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</si>
  <si>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</si>
  <si>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</si>
  <si>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</si>
  <si>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</si>
  <si>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</si>
  <si>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</si>
  <si>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</si>
  <si>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</si>
  <si>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</si>
  <si>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</si>
  <si>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</si>
  <si>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</si>
  <si>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</si>
  <si>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</si>
  <si>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</si>
  <si>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</si>
  <si>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</si>
  <si>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</si>
  <si>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</si>
  <si>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</si>
  <si>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</si>
  <si>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</si>
  <si>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</si>
  <si>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</si>
  <si>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Расходы проведены под фактическую потребность</t>
  </si>
  <si>
    <t>Расходы бюджета района увеличены к первоначальному бюджету в связи с увеличением субсидий, субвенций из областного бюджета, а также уточнением средств бюджета района</t>
  </si>
  <si>
    <t>Расходы на проведение мероприятий по фактической потребности</t>
  </si>
  <si>
    <t>В течение года предусмотрена району субсидия на переселение граждан из аварийного жилого фонда</t>
  </si>
  <si>
    <t>Увеличены расходы на укрепление материально-технической базы</t>
  </si>
  <si>
    <t xml:space="preserve">В течение года была увеличена финансовая помощь поселениям </t>
  </si>
  <si>
    <t>Исполнено за 2019 год</t>
  </si>
  <si>
    <t>Отношение исполнения на 01.01.2021 к 01.01.2020</t>
  </si>
  <si>
    <t>% исполнения на 01.01.2021 к уточненному бюджету на 2020г</t>
  </si>
  <si>
    <t>Причины отклонения исполнения за 2020 год от первоначально утвержденного бюджета</t>
  </si>
  <si>
    <t>% исполнения на 01.01.2021 к первоначально утвержденному бюджету на 2020г</t>
  </si>
  <si>
    <t>Исполнено на 01.01.2021</t>
  </si>
  <si>
    <t>Уточненные бюджетные назначения на 2020 год</t>
  </si>
  <si>
    <t>Первоначально утвержденные бюджетные назначения на 2020 год</t>
  </si>
  <si>
    <t>1) Уточнение остатка средств Дорожного фонда, сложившегося по состоянию на 01.01.2020 г.
2) Уточнение бюджетных ассигнований в связи с уменьшением доходных источников</t>
  </si>
  <si>
    <t>В течение года увеличена субсидия на проектирование и строительство объекта "Канализация г. Грязовец. Пусковой комплекс 2-ой очереди - строительство коллектора"</t>
  </si>
  <si>
    <r>
      <t>Увеличение расходов по содержанию МКУ Проф центр, Управление</t>
    </r>
    <r>
      <rPr>
        <i/>
        <sz val="8"/>
        <rFont val="Arial"/>
        <family val="2"/>
      </rPr>
      <t xml:space="preserve"> по имущественным и земельным отношениям  в связи с увеличением заработной платы</t>
    </r>
  </si>
  <si>
    <t>увеличение расходов связано с повышением заработной платы</t>
  </si>
  <si>
    <t>расходы проведены функциональной принадлежности</t>
  </si>
  <si>
    <t>увеличение расходов связано с повышением заработной платы работникам бюджетной сферы, увеличением расходов на ремонт памятника погибшим воинам</t>
  </si>
  <si>
    <t xml:space="preserve">расходы за счет субвенции из областного бюджета израсходованы под фактическую потребность </t>
  </si>
  <si>
    <t>Расходы на обслуживание муниципального долга сокращены, так как в течение года не привлекались кредиты</t>
  </si>
  <si>
    <t>Увеличение расходов на содержание ЕДДС (увеличение штатной численности)</t>
  </si>
  <si>
    <t>увеличение расходов на создание центра цифрового образования, ремонт детской школы искусств Грязовец</t>
  </si>
  <si>
    <t>Увеличение расходов в связи с увеличением заработной платы, подготовку образовательных учреждений к новому учебному году, ремонт Школы №2</t>
  </si>
  <si>
    <t>Увеличение расходов в связи с увеличением заработной платы</t>
  </si>
  <si>
    <t>уменьшение расходов в связи с введением ограничительных мероприятий, направленных на предотвращение распространения COVID-19 (лагеря дневного пребывания не организовывались)</t>
  </si>
  <si>
    <t>увеличены расходы на ремонт хоккейного корта, в связи с увеличением заработной платы</t>
  </si>
  <si>
    <t>уменьшены ассигнования на строительство ФОК с бассейном 2 очередь (2этап)</t>
  </si>
  <si>
    <t>Увеличение расходов в связи с увеличением заработной платы, подготовку образовательных учреждений к новому учебному году</t>
  </si>
  <si>
    <t>Увеличение расходов в связи с увеличением заработной платы, увеличены расходы на укрепление материально-технической базы</t>
  </si>
  <si>
    <t>Аналитические данные о расходах  бюджета района по разделам и подразделам классификации расходов за 2020 год в сравнении с первоначально утвержденными решением о бюджете значениями и с уточненными значениями с учетом внесенных изменений, а также фактическими расходами за 2019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</si>
</sst>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center" vertical="center" wrapText="1"/>
    </xf>
    <xf numFmtId="165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Fill="1" applyBorder="1" applyAlignment="1" applyProtection="1">
      <alignment horizontal="center" vertical="center" wrapText="1"/>
      <protection/>
    </xf>
    <xf numFmtId="165" fontId="6" fillId="0" borderId="14" xfId="55" applyNumberFormat="1" applyFont="1" applyFill="1" applyBorder="1" applyAlignment="1" applyProtection="1">
      <alignment horizontal="center" vertical="center" wrapText="1"/>
      <protection/>
    </xf>
    <xf numFmtId="165" fontId="4" fillId="0" borderId="15" xfId="55" applyNumberFormat="1" applyFont="1" applyFill="1" applyBorder="1" applyAlignment="1" applyProtection="1">
      <alignment horizontal="center" vertical="center" wrapText="1"/>
      <protection/>
    </xf>
    <xf numFmtId="165" fontId="4" fillId="0" borderId="16" xfId="55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5" fontId="6" fillId="0" borderId="18" xfId="55" applyNumberFormat="1" applyFont="1" applyFill="1" applyBorder="1" applyAlignment="1" applyProtection="1">
      <alignment horizontal="center" vertical="center" wrapText="1"/>
      <protection/>
    </xf>
    <xf numFmtId="165" fontId="4" fillId="0" borderId="18" xfId="55" applyNumberFormat="1" applyFont="1" applyFill="1" applyBorder="1" applyAlignment="1" applyProtection="1">
      <alignment horizontal="center" vertical="center" wrapText="1"/>
      <protection/>
    </xf>
    <xf numFmtId="164" fontId="5" fillId="0" borderId="19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5" fontId="4" fillId="0" borderId="11" xfId="55" applyNumberFormat="1" applyFont="1" applyFill="1" applyBorder="1" applyAlignment="1" applyProtection="1">
      <alignment horizontal="left" vertical="center" wrapText="1"/>
      <protection/>
    </xf>
    <xf numFmtId="165" fontId="4" fillId="0" borderId="16" xfId="55" applyNumberFormat="1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4" fontId="3" fillId="0" borderId="23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5" fontId="6" fillId="0" borderId="23" xfId="55" applyNumberFormat="1" applyFont="1" applyFill="1" applyBorder="1" applyAlignment="1" applyProtection="1">
      <alignment horizontal="center" vertical="center" wrapText="1"/>
      <protection/>
    </xf>
    <xf numFmtId="165" fontId="4" fillId="0" borderId="23" xfId="55" applyNumberFormat="1" applyFont="1" applyFill="1" applyBorder="1" applyAlignment="1" applyProtection="1">
      <alignment horizontal="center" vertical="center" wrapText="1"/>
      <protection/>
    </xf>
    <xf numFmtId="164" fontId="3" fillId="0" borderId="2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5" fontId="6" fillId="0" borderId="16" xfId="55" applyNumberFormat="1" applyFont="1" applyFill="1" applyBorder="1" applyAlignment="1" applyProtection="1">
      <alignment horizontal="center" vertical="center" wrapText="1"/>
      <protection/>
    </xf>
    <xf numFmtId="165" fontId="4" fillId="0" borderId="25" xfId="55" applyNumberFormat="1" applyFont="1" applyFill="1" applyBorder="1" applyAlignment="1" applyProtection="1">
      <alignment horizontal="center" vertical="center" wrapText="1"/>
      <protection/>
    </xf>
    <xf numFmtId="165" fontId="4" fillId="0" borderId="13" xfId="55" applyNumberFormat="1" applyFont="1" applyFill="1" applyBorder="1" applyAlignment="1" applyProtection="1">
      <alignment horizontal="left" vertical="center" wrapText="1"/>
      <protection/>
    </xf>
    <xf numFmtId="165" fontId="4" fillId="0" borderId="23" xfId="55" applyNumberFormat="1" applyFont="1" applyFill="1" applyBorder="1" applyAlignment="1" applyProtection="1">
      <alignment horizontal="left" vertical="center" wrapText="1"/>
      <protection/>
    </xf>
    <xf numFmtId="164" fontId="4" fillId="0" borderId="23" xfId="0" applyNumberFormat="1" applyFont="1" applyBorder="1" applyAlignment="1">
      <alignment horizontal="left" vertical="center" wrapText="1"/>
    </xf>
    <xf numFmtId="165" fontId="45" fillId="0" borderId="23" xfId="55" applyNumberFormat="1" applyFont="1" applyFill="1" applyBorder="1" applyAlignment="1" applyProtection="1">
      <alignment horizontal="left" vertical="center" wrapText="1"/>
      <protection/>
    </xf>
    <xf numFmtId="165" fontId="4" fillId="34" borderId="11" xfId="55" applyNumberFormat="1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>
      <alignment horizontal="left" vertical="top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165" fontId="6" fillId="34" borderId="14" xfId="55" applyNumberFormat="1" applyFont="1" applyFill="1" applyBorder="1" applyAlignment="1" applyProtection="1">
      <alignment horizontal="center" vertical="center" wrapText="1"/>
      <protection/>
    </xf>
    <xf numFmtId="165" fontId="4" fillId="34" borderId="23" xfId="55" applyNumberFormat="1" applyFont="1" applyFill="1" applyBorder="1" applyAlignment="1" applyProtection="1">
      <alignment horizontal="left" vertical="center" wrapText="1"/>
      <protection/>
    </xf>
    <xf numFmtId="165" fontId="4" fillId="34" borderId="15" xfId="55" applyNumberFormat="1" applyFont="1" applyFill="1" applyBorder="1" applyAlignment="1" applyProtection="1">
      <alignment horizontal="center" vertical="center" wrapText="1"/>
      <protection/>
    </xf>
    <xf numFmtId="165" fontId="6" fillId="34" borderId="11" xfId="55" applyNumberFormat="1" applyFont="1" applyFill="1" applyBorder="1" applyAlignment="1" applyProtection="1">
      <alignment horizontal="center" vertical="center" wrapText="1"/>
      <protection/>
    </xf>
    <xf numFmtId="165" fontId="4" fillId="0" borderId="11" xfId="55" applyNumberFormat="1" applyFont="1" applyFill="1" applyBorder="1" applyAlignment="1" applyProtection="1">
      <alignment horizontal="left" vertical="center" wrapText="1"/>
      <protection/>
    </xf>
    <xf numFmtId="165" fontId="4" fillId="0" borderId="16" xfId="5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165" fontId="4" fillId="0" borderId="13" xfId="55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7" sqref="A67"/>
      <selection pane="bottomRight" activeCell="L5" sqref="L5"/>
    </sheetView>
  </sheetViews>
  <sheetFormatPr defaultColWidth="9.140625" defaultRowHeight="12.75"/>
  <cols>
    <col min="1" max="1" width="30.28125" style="0" customWidth="1"/>
    <col min="2" max="2" width="11.7109375" style="0" customWidth="1"/>
    <col min="3" max="3" width="11.28125" style="1" customWidth="1"/>
    <col min="4" max="4" width="11.8515625" style="1" customWidth="1"/>
    <col min="5" max="5" width="12.7109375" style="2" customWidth="1"/>
    <col min="6" max="6" width="31.7109375" style="2" customWidth="1"/>
    <col min="7" max="7" width="11.8515625" style="2" customWidth="1"/>
    <col min="8" max="8" width="9.00390625" style="1" customWidth="1"/>
    <col min="9" max="9" width="10.7109375" style="2" customWidth="1"/>
  </cols>
  <sheetData>
    <row r="1" spans="1:9" ht="46.5" customHeight="1">
      <c r="A1" s="62" t="s">
        <v>107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3"/>
      <c r="B2" s="4"/>
      <c r="C2" s="5"/>
      <c r="D2" s="5"/>
      <c r="E2" s="6"/>
      <c r="F2" s="6"/>
      <c r="G2" s="6"/>
      <c r="H2" s="5"/>
      <c r="I2" s="64" t="s">
        <v>0</v>
      </c>
    </row>
    <row r="3" spans="1:9" ht="67.5" customHeight="1">
      <c r="A3" s="7" t="s">
        <v>1</v>
      </c>
      <c r="B3" s="7" t="s">
        <v>89</v>
      </c>
      <c r="C3" s="7" t="s">
        <v>88</v>
      </c>
      <c r="D3" s="7" t="s">
        <v>87</v>
      </c>
      <c r="E3" s="8" t="s">
        <v>86</v>
      </c>
      <c r="F3" s="8" t="s">
        <v>85</v>
      </c>
      <c r="G3" s="8" t="s">
        <v>84</v>
      </c>
      <c r="H3" s="7" t="s">
        <v>82</v>
      </c>
      <c r="I3" s="8" t="s">
        <v>83</v>
      </c>
    </row>
    <row r="4" spans="1:9" ht="12.75">
      <c r="A4" s="9" t="s">
        <v>2</v>
      </c>
      <c r="B4" s="9">
        <v>2</v>
      </c>
      <c r="C4" s="9">
        <v>3</v>
      </c>
      <c r="D4" s="9">
        <v>4</v>
      </c>
      <c r="E4" s="10">
        <v>5</v>
      </c>
      <c r="F4" s="10"/>
      <c r="G4" s="10">
        <v>6</v>
      </c>
      <c r="H4" s="9">
        <v>7</v>
      </c>
      <c r="I4" s="10">
        <v>8</v>
      </c>
    </row>
    <row r="5" spans="1:9" s="14" customFormat="1" ht="69" customHeight="1">
      <c r="A5" s="11" t="s">
        <v>3</v>
      </c>
      <c r="B5" s="12">
        <f>B6+B17+B21+B32+B37+B41+B48+B51+B60+B66+B71+B73+B75</f>
        <v>1007963</v>
      </c>
      <c r="C5" s="12">
        <f>C6+C17+C21+C32+C37+C41+C48+C51+C60+C66+C71+C73+C75</f>
        <v>1230674.6000000003</v>
      </c>
      <c r="D5" s="12">
        <f>D6+D17+D21+D32+D37+D41+D48+D51+D60+D66+D71+D73+D75</f>
        <v>1197688.8</v>
      </c>
      <c r="E5" s="13">
        <f aca="true" t="shared" si="0" ref="E5:E21">D5/B5</f>
        <v>1.1882269488066526</v>
      </c>
      <c r="F5" s="13" t="s">
        <v>77</v>
      </c>
      <c r="G5" s="13">
        <f aca="true" t="shared" si="1" ref="G5:G12">D5/C5</f>
        <v>0.9731969766825445</v>
      </c>
      <c r="H5" s="12">
        <f>H6+H17+H21+H32+H37+H41+H48+H51+H60+H66+H71+H73+H75</f>
        <v>897674.6</v>
      </c>
      <c r="I5" s="13">
        <f aca="true" t="shared" si="2" ref="I5:I14">D5/H5</f>
        <v>1.3342126423093625</v>
      </c>
    </row>
    <row r="6" spans="1:9" s="14" customFormat="1" ht="22.5">
      <c r="A6" s="15" t="s">
        <v>4</v>
      </c>
      <c r="B6" s="16">
        <f>SUM(B7:B14)</f>
        <v>82725</v>
      </c>
      <c r="C6" s="12">
        <f>SUM(C7:C14)</f>
        <v>95388.6</v>
      </c>
      <c r="D6" s="12">
        <f>SUM(D7:D14)</f>
        <v>95358.6</v>
      </c>
      <c r="E6" s="13">
        <f t="shared" si="0"/>
        <v>1.1527180417044425</v>
      </c>
      <c r="F6" s="13"/>
      <c r="G6" s="13">
        <f t="shared" si="1"/>
        <v>0.9996854970090766</v>
      </c>
      <c r="H6" s="12">
        <f>SUM(H7:H14)</f>
        <v>78113.18</v>
      </c>
      <c r="I6" s="13">
        <f t="shared" si="2"/>
        <v>1.220774778340864</v>
      </c>
    </row>
    <row r="7" spans="1:9" ht="42" customHeight="1">
      <c r="A7" s="17" t="s">
        <v>5</v>
      </c>
      <c r="B7" s="18">
        <v>2546.4</v>
      </c>
      <c r="C7" s="18">
        <v>2615.7</v>
      </c>
      <c r="D7" s="18">
        <v>2615.7</v>
      </c>
      <c r="E7" s="13">
        <f t="shared" si="0"/>
        <v>1.027214891611687</v>
      </c>
      <c r="F7" s="32" t="s">
        <v>93</v>
      </c>
      <c r="G7" s="19">
        <f t="shared" si="1"/>
        <v>1</v>
      </c>
      <c r="H7" s="18">
        <v>2828.62</v>
      </c>
      <c r="I7" s="19">
        <f t="shared" si="2"/>
        <v>0.9247265450997306</v>
      </c>
    </row>
    <row r="8" spans="1:9" ht="63" customHeight="1">
      <c r="A8" s="17" t="s">
        <v>6</v>
      </c>
      <c r="B8" s="18">
        <v>2219.1</v>
      </c>
      <c r="C8" s="18">
        <v>2400.6</v>
      </c>
      <c r="D8" s="18">
        <v>2400.6</v>
      </c>
      <c r="E8" s="13">
        <f t="shared" si="0"/>
        <v>1.0817899148303367</v>
      </c>
      <c r="F8" s="32" t="s">
        <v>93</v>
      </c>
      <c r="G8" s="19">
        <f t="shared" si="1"/>
        <v>1</v>
      </c>
      <c r="H8" s="18">
        <v>2535.51</v>
      </c>
      <c r="I8" s="19">
        <f t="shared" si="2"/>
        <v>0.9467917697031365</v>
      </c>
    </row>
    <row r="9" spans="1:9" ht="75" customHeight="1">
      <c r="A9" s="17" t="s">
        <v>7</v>
      </c>
      <c r="B9" s="18">
        <v>39477.2</v>
      </c>
      <c r="C9" s="18">
        <v>44327.9</v>
      </c>
      <c r="D9" s="18">
        <v>44306.3</v>
      </c>
      <c r="E9" s="13">
        <f t="shared" si="0"/>
        <v>1.1223263048037857</v>
      </c>
      <c r="F9" s="32" t="s">
        <v>93</v>
      </c>
      <c r="G9" s="19">
        <f t="shared" si="1"/>
        <v>0.999512722235883</v>
      </c>
      <c r="H9" s="18">
        <v>37135.41</v>
      </c>
      <c r="I9" s="19">
        <f t="shared" si="2"/>
        <v>1.193101139855464</v>
      </c>
    </row>
    <row r="10" spans="1:9" ht="12.75">
      <c r="A10" s="17" t="s">
        <v>8</v>
      </c>
      <c r="B10" s="18">
        <v>14.8</v>
      </c>
      <c r="C10" s="18">
        <v>14.8</v>
      </c>
      <c r="D10" s="18">
        <v>14.8</v>
      </c>
      <c r="E10" s="13">
        <f t="shared" si="0"/>
        <v>1</v>
      </c>
      <c r="F10" s="32"/>
      <c r="G10" s="19">
        <f t="shared" si="1"/>
        <v>1</v>
      </c>
      <c r="H10" s="18">
        <v>6</v>
      </c>
      <c r="I10" s="19">
        <f t="shared" si="2"/>
        <v>2.466666666666667</v>
      </c>
    </row>
    <row r="11" spans="1:9" ht="51.75" customHeight="1">
      <c r="A11" s="17" t="s">
        <v>9</v>
      </c>
      <c r="B11" s="18">
        <v>10381.2</v>
      </c>
      <c r="C11" s="18">
        <v>11343.4</v>
      </c>
      <c r="D11" s="18">
        <v>11335</v>
      </c>
      <c r="E11" s="13">
        <f t="shared" si="0"/>
        <v>1.0918776249373867</v>
      </c>
      <c r="F11" s="32" t="s">
        <v>93</v>
      </c>
      <c r="G11" s="19">
        <f t="shared" si="1"/>
        <v>0.9992594812842711</v>
      </c>
      <c r="H11" s="18">
        <v>9887.54</v>
      </c>
      <c r="I11" s="19">
        <f t="shared" si="2"/>
        <v>1.1463923281220605</v>
      </c>
    </row>
    <row r="12" spans="1:9" ht="22.5" hidden="1">
      <c r="A12" s="17" t="s">
        <v>10</v>
      </c>
      <c r="B12" s="18"/>
      <c r="C12" s="18"/>
      <c r="D12" s="18"/>
      <c r="E12" s="13" t="e">
        <f t="shared" si="0"/>
        <v>#DIV/0!</v>
      </c>
      <c r="F12" s="32"/>
      <c r="G12" s="19" t="e">
        <f t="shared" si="1"/>
        <v>#DIV/0!</v>
      </c>
      <c r="H12" s="18"/>
      <c r="I12" s="19" t="e">
        <f t="shared" si="2"/>
        <v>#DIV/0!</v>
      </c>
    </row>
    <row r="13" spans="1:9" ht="26.25" customHeight="1">
      <c r="A13" s="17" t="s">
        <v>11</v>
      </c>
      <c r="B13" s="18">
        <v>500</v>
      </c>
      <c r="C13" s="18">
        <v>0</v>
      </c>
      <c r="D13" s="18">
        <v>0</v>
      </c>
      <c r="E13" s="13">
        <f t="shared" si="0"/>
        <v>0</v>
      </c>
      <c r="F13" s="32" t="s">
        <v>94</v>
      </c>
      <c r="G13" s="19">
        <v>0</v>
      </c>
      <c r="H13" s="18">
        <v>0</v>
      </c>
      <c r="I13" s="19">
        <v>0</v>
      </c>
    </row>
    <row r="14" spans="1:9" ht="66" customHeight="1">
      <c r="A14" s="17" t="s">
        <v>12</v>
      </c>
      <c r="B14" s="18">
        <v>27586.3</v>
      </c>
      <c r="C14" s="18">
        <v>34686.2</v>
      </c>
      <c r="D14" s="18">
        <v>34686.2</v>
      </c>
      <c r="E14" s="13">
        <f t="shared" si="0"/>
        <v>1.2573705063745408</v>
      </c>
      <c r="F14" s="32" t="s">
        <v>95</v>
      </c>
      <c r="G14" s="19">
        <f aca="true" t="shared" si="3" ref="G14:G21">D14/C14</f>
        <v>1</v>
      </c>
      <c r="H14" s="18">
        <v>25720.1</v>
      </c>
      <c r="I14" s="19">
        <f t="shared" si="2"/>
        <v>1.3486028436903432</v>
      </c>
    </row>
    <row r="15" spans="1:9" ht="12.75" customHeight="1" hidden="1">
      <c r="A15" s="17" t="s">
        <v>13</v>
      </c>
      <c r="B15" s="17"/>
      <c r="C15" s="18"/>
      <c r="D15" s="18"/>
      <c r="E15" s="13" t="e">
        <f t="shared" si="0"/>
        <v>#DIV/0!</v>
      </c>
      <c r="F15" s="32"/>
      <c r="G15" s="19" t="e">
        <f t="shared" si="3"/>
        <v>#DIV/0!</v>
      </c>
      <c r="H15" s="18"/>
      <c r="I15" s="19" t="e">
        <f aca="true" t="shared" si="4" ref="I15:I26">D15/H15</f>
        <v>#DIV/0!</v>
      </c>
    </row>
    <row r="16" spans="1:9" ht="22.5" hidden="1">
      <c r="A16" s="17" t="s">
        <v>14</v>
      </c>
      <c r="B16" s="17"/>
      <c r="C16" s="18"/>
      <c r="D16" s="18"/>
      <c r="E16" s="13" t="e">
        <f t="shared" si="0"/>
        <v>#DIV/0!</v>
      </c>
      <c r="F16" s="32"/>
      <c r="G16" s="19" t="e">
        <f t="shared" si="3"/>
        <v>#DIV/0!</v>
      </c>
      <c r="H16" s="18"/>
      <c r="I16" s="19" t="e">
        <f t="shared" si="4"/>
        <v>#DIV/0!</v>
      </c>
    </row>
    <row r="17" spans="1:9" s="14" customFormat="1" ht="33.75" customHeight="1">
      <c r="A17" s="15" t="s">
        <v>15</v>
      </c>
      <c r="B17" s="12">
        <f>SUM(B18:B20)</f>
        <v>1583.7</v>
      </c>
      <c r="C17" s="12">
        <f>SUM(C18:C20)</f>
        <v>2766.4</v>
      </c>
      <c r="D17" s="12">
        <f>SUM(D18:D20)</f>
        <v>2766.4</v>
      </c>
      <c r="E17" s="13">
        <f t="shared" si="0"/>
        <v>1.7467954789417188</v>
      </c>
      <c r="F17" s="32"/>
      <c r="G17" s="19">
        <f t="shared" si="3"/>
        <v>1</v>
      </c>
      <c r="H17" s="12">
        <f>SUM(H18:H20)</f>
        <v>1519.86</v>
      </c>
      <c r="I17" s="13">
        <f t="shared" si="4"/>
        <v>1.8201676470201205</v>
      </c>
    </row>
    <row r="18" spans="1:9" ht="49.5" customHeight="1">
      <c r="A18" s="17" t="s">
        <v>16</v>
      </c>
      <c r="B18" s="18">
        <v>1538.7</v>
      </c>
      <c r="C18" s="18">
        <v>2736.6</v>
      </c>
      <c r="D18" s="18">
        <v>2736.6</v>
      </c>
      <c r="E18" s="13">
        <f t="shared" si="0"/>
        <v>1.7785143302788067</v>
      </c>
      <c r="F18" s="32" t="s">
        <v>98</v>
      </c>
      <c r="G18" s="19">
        <f t="shared" si="3"/>
        <v>1</v>
      </c>
      <c r="H18" s="18">
        <v>1505.08</v>
      </c>
      <c r="I18" s="19">
        <f t="shared" si="4"/>
        <v>1.8182422196826746</v>
      </c>
    </row>
    <row r="19" spans="1:9" ht="12.75" hidden="1">
      <c r="A19" s="17" t="s">
        <v>17</v>
      </c>
      <c r="B19" s="17"/>
      <c r="C19" s="18"/>
      <c r="D19" s="18"/>
      <c r="E19" s="13" t="e">
        <f t="shared" si="0"/>
        <v>#DIV/0!</v>
      </c>
      <c r="F19" s="32"/>
      <c r="G19" s="19" t="e">
        <f t="shared" si="3"/>
        <v>#DIV/0!</v>
      </c>
      <c r="H19" s="18"/>
      <c r="I19" s="19" t="e">
        <f t="shared" si="4"/>
        <v>#DIV/0!</v>
      </c>
    </row>
    <row r="20" spans="1:9" ht="38.25" customHeight="1">
      <c r="A20" s="17" t="s">
        <v>18</v>
      </c>
      <c r="B20" s="18">
        <v>45</v>
      </c>
      <c r="C20" s="18">
        <v>29.8</v>
      </c>
      <c r="D20" s="18">
        <v>29.8</v>
      </c>
      <c r="E20" s="13">
        <f t="shared" si="0"/>
        <v>0.6622222222222223</v>
      </c>
      <c r="F20" s="32" t="s">
        <v>78</v>
      </c>
      <c r="G20" s="19">
        <f t="shared" si="3"/>
        <v>1</v>
      </c>
      <c r="H20" s="18">
        <v>14.78</v>
      </c>
      <c r="I20" s="19">
        <f t="shared" si="4"/>
        <v>2.016238159675237</v>
      </c>
    </row>
    <row r="21" spans="1:9" s="14" customFormat="1" ht="22.5" customHeight="1">
      <c r="A21" s="15" t="s">
        <v>19</v>
      </c>
      <c r="B21" s="12">
        <f>SUM(B27:B31)</f>
        <v>59199.8</v>
      </c>
      <c r="C21" s="12">
        <f>SUM(C27:C31)</f>
        <v>64498.2</v>
      </c>
      <c r="D21" s="12">
        <f>SUM(D27:D31)</f>
        <v>62955.5</v>
      </c>
      <c r="E21" s="13">
        <f t="shared" si="0"/>
        <v>1.0634410927063942</v>
      </c>
      <c r="F21" s="32"/>
      <c r="G21" s="13">
        <f t="shared" si="3"/>
        <v>0.9760815030496975</v>
      </c>
      <c r="H21" s="16">
        <f>SUM(H22:H31)</f>
        <v>56169.600000000006</v>
      </c>
      <c r="I21" s="13">
        <f t="shared" si="4"/>
        <v>1.120810901270438</v>
      </c>
    </row>
    <row r="22" spans="1:9" ht="12.75" hidden="1">
      <c r="A22" s="17" t="s">
        <v>20</v>
      </c>
      <c r="B22" s="17"/>
      <c r="C22" s="18"/>
      <c r="D22" s="18"/>
      <c r="E22" s="13"/>
      <c r="F22" s="32"/>
      <c r="G22" s="19"/>
      <c r="H22" s="18"/>
      <c r="I22" s="19" t="e">
        <f t="shared" si="4"/>
        <v>#DIV/0!</v>
      </c>
    </row>
    <row r="23" spans="1:9" ht="12.75" hidden="1">
      <c r="A23" s="17" t="s">
        <v>21</v>
      </c>
      <c r="B23" s="17"/>
      <c r="C23" s="18"/>
      <c r="D23" s="18"/>
      <c r="E23" s="13" t="e">
        <f aca="true" t="shared" si="5" ref="E23:E34">D23/B23</f>
        <v>#DIV/0!</v>
      </c>
      <c r="F23" s="32"/>
      <c r="G23" s="19" t="e">
        <f aca="true" t="shared" si="6" ref="G23:G57">D23/C23</f>
        <v>#DIV/0!</v>
      </c>
      <c r="H23" s="18"/>
      <c r="I23" s="19" t="e">
        <f t="shared" si="4"/>
        <v>#DIV/0!</v>
      </c>
    </row>
    <row r="24" spans="1:9" ht="22.5" hidden="1">
      <c r="A24" s="17" t="s">
        <v>22</v>
      </c>
      <c r="B24" s="17"/>
      <c r="C24" s="18"/>
      <c r="D24" s="18"/>
      <c r="E24" s="13" t="e">
        <f t="shared" si="5"/>
        <v>#DIV/0!</v>
      </c>
      <c r="F24" s="32"/>
      <c r="G24" s="19" t="e">
        <f t="shared" si="6"/>
        <v>#DIV/0!</v>
      </c>
      <c r="H24" s="18"/>
      <c r="I24" s="19" t="e">
        <f t="shared" si="4"/>
        <v>#DIV/0!</v>
      </c>
    </row>
    <row r="25" spans="1:9" ht="12.75" hidden="1">
      <c r="A25" s="17" t="s">
        <v>23</v>
      </c>
      <c r="B25" s="17"/>
      <c r="C25" s="18"/>
      <c r="D25" s="18"/>
      <c r="E25" s="13" t="e">
        <f t="shared" si="5"/>
        <v>#DIV/0!</v>
      </c>
      <c r="F25" s="32"/>
      <c r="G25" s="19" t="e">
        <f t="shared" si="6"/>
        <v>#DIV/0!</v>
      </c>
      <c r="H25" s="18"/>
      <c r="I25" s="19" t="e">
        <f t="shared" si="4"/>
        <v>#DIV/0!</v>
      </c>
    </row>
    <row r="26" spans="1:9" ht="12.75" hidden="1">
      <c r="A26" s="17" t="s">
        <v>24</v>
      </c>
      <c r="B26" s="17"/>
      <c r="C26" s="18"/>
      <c r="D26" s="18"/>
      <c r="E26" s="13" t="e">
        <f t="shared" si="5"/>
        <v>#DIV/0!</v>
      </c>
      <c r="F26" s="32"/>
      <c r="G26" s="19" t="e">
        <f t="shared" si="6"/>
        <v>#DIV/0!</v>
      </c>
      <c r="H26" s="18"/>
      <c r="I26" s="19" t="e">
        <f t="shared" si="4"/>
        <v>#DIV/0!</v>
      </c>
    </row>
    <row r="27" spans="1:9" ht="24" customHeight="1">
      <c r="A27" s="17" t="s">
        <v>20</v>
      </c>
      <c r="B27" s="7">
        <v>0</v>
      </c>
      <c r="C27" s="18">
        <v>0</v>
      </c>
      <c r="D27" s="18">
        <v>0</v>
      </c>
      <c r="E27" s="13">
        <v>0</v>
      </c>
      <c r="F27" s="32"/>
      <c r="G27" s="19">
        <v>0</v>
      </c>
      <c r="H27" s="18">
        <v>72.7</v>
      </c>
      <c r="I27" s="13">
        <v>0</v>
      </c>
    </row>
    <row r="28" spans="1:9" ht="30" customHeight="1">
      <c r="A28" s="17" t="s">
        <v>25</v>
      </c>
      <c r="B28" s="18">
        <v>6340.5</v>
      </c>
      <c r="C28" s="18">
        <v>5838</v>
      </c>
      <c r="D28" s="18">
        <v>5838</v>
      </c>
      <c r="E28" s="13">
        <f t="shared" si="5"/>
        <v>0.9207475751123728</v>
      </c>
      <c r="F28" s="32" t="s">
        <v>78</v>
      </c>
      <c r="G28" s="19">
        <f t="shared" si="6"/>
        <v>1</v>
      </c>
      <c r="H28" s="18">
        <v>2907.1</v>
      </c>
      <c r="I28" s="19">
        <f>D28/H28</f>
        <v>2.0081868528774383</v>
      </c>
    </row>
    <row r="29" spans="1:9" ht="73.5" customHeight="1">
      <c r="A29" s="17" t="s">
        <v>26</v>
      </c>
      <c r="B29" s="18">
        <v>26054.4</v>
      </c>
      <c r="C29" s="18">
        <v>27035.2</v>
      </c>
      <c r="D29" s="18">
        <v>25738.6</v>
      </c>
      <c r="E29" s="13">
        <f t="shared" si="5"/>
        <v>0.987879206583149</v>
      </c>
      <c r="F29" s="32" t="s">
        <v>90</v>
      </c>
      <c r="G29" s="19">
        <f t="shared" si="6"/>
        <v>0.952040303012369</v>
      </c>
      <c r="H29" s="18">
        <v>27511.9</v>
      </c>
      <c r="I29" s="19">
        <f>D29/H29</f>
        <v>0.9355442553949381</v>
      </c>
    </row>
    <row r="30" spans="1:9" ht="12.75" hidden="1">
      <c r="A30" s="17" t="s">
        <v>27</v>
      </c>
      <c r="B30" s="18"/>
      <c r="C30" s="18"/>
      <c r="D30" s="18"/>
      <c r="E30" s="13" t="e">
        <f t="shared" si="5"/>
        <v>#DIV/0!</v>
      </c>
      <c r="F30" s="32"/>
      <c r="G30" s="19" t="e">
        <f t="shared" si="6"/>
        <v>#DIV/0!</v>
      </c>
      <c r="H30" s="18"/>
      <c r="I30" s="19"/>
    </row>
    <row r="31" spans="1:9" ht="57" customHeight="1">
      <c r="A31" s="17" t="s">
        <v>28</v>
      </c>
      <c r="B31" s="18">
        <v>26804.9</v>
      </c>
      <c r="C31" s="18">
        <v>31625</v>
      </c>
      <c r="D31" s="18">
        <v>31378.9</v>
      </c>
      <c r="E31" s="13">
        <f t="shared" si="5"/>
        <v>1.170640442605643</v>
      </c>
      <c r="F31" s="53" t="s">
        <v>92</v>
      </c>
      <c r="G31" s="19">
        <f t="shared" si="6"/>
        <v>0.9922181818181819</v>
      </c>
      <c r="H31" s="18">
        <v>25677.9</v>
      </c>
      <c r="I31" s="19">
        <f aca="true" t="shared" si="7" ref="I31:I38">D31/H31</f>
        <v>1.2220197134500874</v>
      </c>
    </row>
    <row r="32" spans="1:9" s="14" customFormat="1" ht="26.25" customHeight="1">
      <c r="A32" s="15" t="s">
        <v>29</v>
      </c>
      <c r="B32" s="12">
        <f>SUM(B33:B35)</f>
        <v>56110.299999999996</v>
      </c>
      <c r="C32" s="12">
        <f>SUM(C33:C35)</f>
        <v>140751.90000000002</v>
      </c>
      <c r="D32" s="16">
        <f>SUM(D33:D35)</f>
        <v>118239.3</v>
      </c>
      <c r="E32" s="13">
        <f t="shared" si="5"/>
        <v>2.1072655109667924</v>
      </c>
      <c r="F32" s="33"/>
      <c r="G32" s="13">
        <f t="shared" si="6"/>
        <v>0.84005473460749</v>
      </c>
      <c r="H32" s="12">
        <f>SUM(H33:H35)</f>
        <v>61637.02</v>
      </c>
      <c r="I32" s="13">
        <f t="shared" si="7"/>
        <v>1.9183162975757104</v>
      </c>
    </row>
    <row r="33" spans="1:9" ht="42" customHeight="1">
      <c r="A33" s="17" t="s">
        <v>30</v>
      </c>
      <c r="B33" s="18">
        <v>3449</v>
      </c>
      <c r="C33" s="18">
        <v>16380.4</v>
      </c>
      <c r="D33" s="18">
        <v>16380.3</v>
      </c>
      <c r="E33" s="20">
        <f t="shared" si="5"/>
        <v>4.749289649173673</v>
      </c>
      <c r="F33" s="32" t="s">
        <v>79</v>
      </c>
      <c r="G33" s="21">
        <f t="shared" si="6"/>
        <v>0.9999938951429758</v>
      </c>
      <c r="H33" s="18">
        <v>17529.53</v>
      </c>
      <c r="I33" s="19">
        <f t="shared" si="7"/>
        <v>0.9344403415265555</v>
      </c>
    </row>
    <row r="34" spans="1:9" ht="55.5" customHeight="1">
      <c r="A34" s="17" t="s">
        <v>31</v>
      </c>
      <c r="B34" s="18">
        <v>46787.6</v>
      </c>
      <c r="C34" s="18">
        <v>118979.8</v>
      </c>
      <c r="D34" s="18">
        <v>96668.7</v>
      </c>
      <c r="E34" s="20">
        <f t="shared" si="5"/>
        <v>2.066117945780506</v>
      </c>
      <c r="F34" s="32" t="s">
        <v>91</v>
      </c>
      <c r="G34" s="21">
        <f t="shared" si="6"/>
        <v>0.8124799335685553</v>
      </c>
      <c r="H34" s="18">
        <v>37747.06</v>
      </c>
      <c r="I34" s="19">
        <f t="shared" si="7"/>
        <v>2.5609597144784257</v>
      </c>
    </row>
    <row r="35" spans="1:9" ht="12.75">
      <c r="A35" s="17" t="s">
        <v>32</v>
      </c>
      <c r="B35" s="18">
        <v>5873.7</v>
      </c>
      <c r="C35" s="18">
        <v>5391.7</v>
      </c>
      <c r="D35" s="18">
        <v>5190.3</v>
      </c>
      <c r="E35" s="20">
        <v>1</v>
      </c>
      <c r="F35" s="32"/>
      <c r="G35" s="21">
        <f t="shared" si="6"/>
        <v>0.9626462896674519</v>
      </c>
      <c r="H35" s="18">
        <v>6360.43</v>
      </c>
      <c r="I35" s="19">
        <f t="shared" si="7"/>
        <v>0.8160297338387499</v>
      </c>
    </row>
    <row r="36" spans="1:9" ht="22.5" hidden="1">
      <c r="A36" s="17" t="s">
        <v>33</v>
      </c>
      <c r="B36" s="17"/>
      <c r="C36" s="18"/>
      <c r="D36" s="18"/>
      <c r="E36" s="13" t="e">
        <f aca="true" t="shared" si="8" ref="E36:E61">D36/B36</f>
        <v>#DIV/0!</v>
      </c>
      <c r="F36" s="49"/>
      <c r="G36" s="19" t="e">
        <f t="shared" si="6"/>
        <v>#DIV/0!</v>
      </c>
      <c r="H36" s="18"/>
      <c r="I36" s="19" t="e">
        <f t="shared" si="7"/>
        <v>#DIV/0!</v>
      </c>
    </row>
    <row r="37" spans="1:9" s="14" customFormat="1" ht="19.5" customHeight="1">
      <c r="A37" s="15" t="s">
        <v>34</v>
      </c>
      <c r="B37" s="12">
        <f>SUM(B40)</f>
        <v>520</v>
      </c>
      <c r="C37" s="12">
        <f>SUM(C40)</f>
        <v>294.6</v>
      </c>
      <c r="D37" s="12">
        <f>SUM(D40)</f>
        <v>294.6</v>
      </c>
      <c r="E37" s="13">
        <f t="shared" si="8"/>
        <v>0.5665384615384615</v>
      </c>
      <c r="F37" s="60" t="s">
        <v>76</v>
      </c>
      <c r="G37" s="19">
        <f t="shared" si="6"/>
        <v>1</v>
      </c>
      <c r="H37" s="12">
        <f>SUM(H40)</f>
        <v>20.9</v>
      </c>
      <c r="I37" s="13">
        <f t="shared" si="7"/>
        <v>14.095693779904309</v>
      </c>
    </row>
    <row r="38" spans="1:9" ht="20.25" customHeight="1" hidden="1">
      <c r="A38" s="17" t="s">
        <v>35</v>
      </c>
      <c r="B38" s="17"/>
      <c r="C38" s="18"/>
      <c r="D38" s="18"/>
      <c r="E38" s="13" t="e">
        <f t="shared" si="8"/>
        <v>#DIV/0!</v>
      </c>
      <c r="F38" s="60"/>
      <c r="G38" s="19" t="e">
        <f t="shared" si="6"/>
        <v>#DIV/0!</v>
      </c>
      <c r="H38" s="18"/>
      <c r="I38" s="19" t="e">
        <f t="shared" si="7"/>
        <v>#DIV/0!</v>
      </c>
    </row>
    <row r="39" spans="1:9" ht="20.25" customHeight="1" hidden="1">
      <c r="A39" s="17" t="s">
        <v>36</v>
      </c>
      <c r="B39" s="17"/>
      <c r="C39" s="18"/>
      <c r="D39" s="18"/>
      <c r="E39" s="13" t="e">
        <f t="shared" si="8"/>
        <v>#DIV/0!</v>
      </c>
      <c r="F39" s="60"/>
      <c r="G39" s="19" t="e">
        <f t="shared" si="6"/>
        <v>#DIV/0!</v>
      </c>
      <c r="H39" s="18"/>
      <c r="I39" s="19"/>
    </row>
    <row r="40" spans="1:9" ht="22.5" customHeight="1">
      <c r="A40" s="17" t="s">
        <v>37</v>
      </c>
      <c r="B40" s="18">
        <v>520</v>
      </c>
      <c r="C40" s="18">
        <v>294.6</v>
      </c>
      <c r="D40" s="18">
        <v>294.6</v>
      </c>
      <c r="E40" s="13">
        <f t="shared" si="8"/>
        <v>0.5665384615384615</v>
      </c>
      <c r="F40" s="60"/>
      <c r="G40" s="19">
        <f t="shared" si="6"/>
        <v>1</v>
      </c>
      <c r="H40" s="18">
        <v>20.9</v>
      </c>
      <c r="I40" s="19">
        <f aca="true" t="shared" si="9" ref="I40:I64">D40/H40</f>
        <v>14.095693779904309</v>
      </c>
    </row>
    <row r="41" spans="1:9" s="14" customFormat="1" ht="12.75">
      <c r="A41" s="15" t="s">
        <v>38</v>
      </c>
      <c r="B41" s="12">
        <f>SUM(B42:B47)</f>
        <v>559217</v>
      </c>
      <c r="C41" s="12">
        <f>SUM(C42:C47)</f>
        <v>642813.3</v>
      </c>
      <c r="D41" s="12">
        <f>SUM(D42:D47)</f>
        <v>638085</v>
      </c>
      <c r="E41" s="13">
        <f t="shared" si="8"/>
        <v>1.1410329085131532</v>
      </c>
      <c r="F41" s="32"/>
      <c r="G41" s="19">
        <f t="shared" si="6"/>
        <v>0.9926443650123604</v>
      </c>
      <c r="H41" s="12">
        <f>SUM(H42:H47)</f>
        <v>496746.1099999999</v>
      </c>
      <c r="I41" s="13">
        <f t="shared" si="9"/>
        <v>1.284529434966285</v>
      </c>
    </row>
    <row r="42" spans="1:9" ht="45" customHeight="1">
      <c r="A42" s="17" t="s">
        <v>39</v>
      </c>
      <c r="B42" s="18">
        <v>159092</v>
      </c>
      <c r="C42" s="18">
        <v>169860.4</v>
      </c>
      <c r="D42" s="18">
        <v>169860.3</v>
      </c>
      <c r="E42" s="13">
        <f t="shared" si="8"/>
        <v>1.0676859930103335</v>
      </c>
      <c r="F42" s="33" t="s">
        <v>105</v>
      </c>
      <c r="G42" s="19">
        <f t="shared" si="6"/>
        <v>0.9999994112812639</v>
      </c>
      <c r="H42" s="18">
        <v>153003.91</v>
      </c>
      <c r="I42" s="19">
        <f t="shared" si="9"/>
        <v>1.110169668213054</v>
      </c>
    </row>
    <row r="43" spans="1:9" ht="57" customHeight="1">
      <c r="A43" s="17" t="s">
        <v>40</v>
      </c>
      <c r="B43" s="18">
        <v>310691.3</v>
      </c>
      <c r="C43" s="18">
        <v>346882.6</v>
      </c>
      <c r="D43" s="18">
        <v>343415.7</v>
      </c>
      <c r="E43" s="13">
        <f t="shared" si="8"/>
        <v>1.1053276998744415</v>
      </c>
      <c r="F43" s="33" t="s">
        <v>100</v>
      </c>
      <c r="G43" s="19">
        <f t="shared" si="6"/>
        <v>0.9900055523107819</v>
      </c>
      <c r="H43" s="18">
        <v>271543.16</v>
      </c>
      <c r="I43" s="19">
        <f t="shared" si="9"/>
        <v>1.2646818281115977</v>
      </c>
    </row>
    <row r="44" spans="1:9" ht="45">
      <c r="A44" s="17" t="s">
        <v>41</v>
      </c>
      <c r="B44" s="18">
        <v>43965.2</v>
      </c>
      <c r="C44" s="18">
        <v>78731.8</v>
      </c>
      <c r="D44" s="18">
        <v>77470.5</v>
      </c>
      <c r="E44" s="13">
        <f t="shared" si="8"/>
        <v>1.7620868323128294</v>
      </c>
      <c r="F44" s="32" t="s">
        <v>99</v>
      </c>
      <c r="G44" s="19">
        <f t="shared" si="6"/>
        <v>0.9839797896148696</v>
      </c>
      <c r="H44" s="18">
        <v>29623.37</v>
      </c>
      <c r="I44" s="19">
        <f t="shared" si="9"/>
        <v>2.615181864858725</v>
      </c>
    </row>
    <row r="45" spans="1:9" ht="33.75" hidden="1">
      <c r="A45" s="17" t="s">
        <v>42</v>
      </c>
      <c r="B45" s="18"/>
      <c r="C45" s="18"/>
      <c r="D45" s="18"/>
      <c r="E45" s="13" t="e">
        <f t="shared" si="8"/>
        <v>#DIV/0!</v>
      </c>
      <c r="F45" s="32"/>
      <c r="G45" s="19" t="e">
        <f t="shared" si="6"/>
        <v>#DIV/0!</v>
      </c>
      <c r="H45" s="18"/>
      <c r="I45" s="19" t="e">
        <f t="shared" si="9"/>
        <v>#DIV/0!</v>
      </c>
    </row>
    <row r="46" spans="1:9" ht="75.75" customHeight="1">
      <c r="A46" s="17" t="s">
        <v>43</v>
      </c>
      <c r="B46" s="18">
        <v>3076.6</v>
      </c>
      <c r="C46" s="18">
        <v>687.2</v>
      </c>
      <c r="D46" s="18">
        <v>687.2</v>
      </c>
      <c r="E46" s="13">
        <f t="shared" si="8"/>
        <v>0.2233634531625821</v>
      </c>
      <c r="F46" s="32" t="s">
        <v>102</v>
      </c>
      <c r="G46" s="19">
        <f t="shared" si="6"/>
        <v>1</v>
      </c>
      <c r="H46" s="18">
        <v>2496.57</v>
      </c>
      <c r="I46" s="19">
        <f t="shared" si="9"/>
        <v>0.27525765350060283</v>
      </c>
    </row>
    <row r="47" spans="1:9" ht="24.75" customHeight="1">
      <c r="A47" s="17" t="s">
        <v>44</v>
      </c>
      <c r="B47" s="18">
        <v>42391.9</v>
      </c>
      <c r="C47" s="18">
        <v>46651.3</v>
      </c>
      <c r="D47" s="18">
        <v>46651.3</v>
      </c>
      <c r="E47" s="13">
        <f t="shared" si="8"/>
        <v>1.1004767420191122</v>
      </c>
      <c r="F47" s="33" t="s">
        <v>101</v>
      </c>
      <c r="G47" s="19">
        <f t="shared" si="6"/>
        <v>1</v>
      </c>
      <c r="H47" s="18">
        <v>40079.1</v>
      </c>
      <c r="I47" s="19">
        <f t="shared" si="9"/>
        <v>1.1639807281101622</v>
      </c>
    </row>
    <row r="48" spans="1:9" s="14" customFormat="1" ht="18" customHeight="1">
      <c r="A48" s="54" t="s">
        <v>45</v>
      </c>
      <c r="B48" s="55">
        <v>77173.6</v>
      </c>
      <c r="C48" s="55">
        <f>C49</f>
        <v>83574.8</v>
      </c>
      <c r="D48" s="55">
        <f>D49</f>
        <v>83566</v>
      </c>
      <c r="E48" s="56">
        <f t="shared" si="8"/>
        <v>1.0828314345838472</v>
      </c>
      <c r="F48" s="57"/>
      <c r="G48" s="58">
        <f t="shared" si="6"/>
        <v>0.999894705102495</v>
      </c>
      <c r="H48" s="55">
        <v>79095.9</v>
      </c>
      <c r="I48" s="59">
        <f t="shared" si="9"/>
        <v>1.0565149394595674</v>
      </c>
    </row>
    <row r="49" spans="1:9" ht="48" customHeight="1">
      <c r="A49" s="17" t="s">
        <v>46</v>
      </c>
      <c r="B49" s="18">
        <v>77173.6</v>
      </c>
      <c r="C49" s="18">
        <v>83574.8</v>
      </c>
      <c r="D49" s="18">
        <v>83566</v>
      </c>
      <c r="E49" s="20">
        <f t="shared" si="8"/>
        <v>1.0828314345838472</v>
      </c>
      <c r="F49" s="50" t="s">
        <v>106</v>
      </c>
      <c r="G49" s="21">
        <f t="shared" si="6"/>
        <v>0.999894705102495</v>
      </c>
      <c r="H49" s="18">
        <v>76983.9</v>
      </c>
      <c r="I49" s="19">
        <f t="shared" si="9"/>
        <v>1.0854996953908544</v>
      </c>
    </row>
    <row r="50" spans="1:9" ht="24.75" customHeight="1">
      <c r="A50" s="17" t="s">
        <v>47</v>
      </c>
      <c r="B50" s="18">
        <v>0</v>
      </c>
      <c r="C50" s="18">
        <v>0</v>
      </c>
      <c r="D50" s="18">
        <v>0</v>
      </c>
      <c r="E50" s="20">
        <v>0</v>
      </c>
      <c r="F50" s="52"/>
      <c r="G50" s="21">
        <v>0</v>
      </c>
      <c r="H50" s="18">
        <v>2112</v>
      </c>
      <c r="I50" s="19">
        <f t="shared" si="9"/>
        <v>0</v>
      </c>
    </row>
    <row r="51" spans="1:9" s="14" customFormat="1" ht="12.75">
      <c r="A51" s="15" t="s">
        <v>48</v>
      </c>
      <c r="B51" s="12">
        <f>SUM(B58:B59)</f>
        <v>749.9</v>
      </c>
      <c r="C51" s="12">
        <f>SUM(C58:C59)</f>
        <v>583.8</v>
      </c>
      <c r="D51" s="12">
        <f>SUM(D58:D59)</f>
        <v>529.4</v>
      </c>
      <c r="E51" s="13">
        <f t="shared" si="8"/>
        <v>0.7059607947726363</v>
      </c>
      <c r="F51" s="49"/>
      <c r="G51" s="19">
        <f t="shared" si="6"/>
        <v>0.9068174032202809</v>
      </c>
      <c r="H51" s="12">
        <f>SUM(H58:H59)</f>
        <v>70</v>
      </c>
      <c r="I51" s="13">
        <f t="shared" si="9"/>
        <v>7.562857142857142</v>
      </c>
    </row>
    <row r="52" spans="1:9" ht="12.75" hidden="1">
      <c r="A52" s="17" t="s">
        <v>49</v>
      </c>
      <c r="B52" s="17"/>
      <c r="C52" s="18"/>
      <c r="D52" s="18"/>
      <c r="E52" s="13" t="e">
        <f t="shared" si="8"/>
        <v>#DIV/0!</v>
      </c>
      <c r="F52" s="32"/>
      <c r="G52" s="19" t="e">
        <f t="shared" si="6"/>
        <v>#DIV/0!</v>
      </c>
      <c r="H52" s="18"/>
      <c r="I52" s="19" t="e">
        <f t="shared" si="9"/>
        <v>#DIV/0!</v>
      </c>
    </row>
    <row r="53" spans="1:9" ht="12.75" hidden="1">
      <c r="A53" s="17" t="s">
        <v>50</v>
      </c>
      <c r="B53" s="17"/>
      <c r="C53" s="18"/>
      <c r="D53" s="18"/>
      <c r="E53" s="13" t="e">
        <f t="shared" si="8"/>
        <v>#DIV/0!</v>
      </c>
      <c r="F53" s="32"/>
      <c r="G53" s="19" t="e">
        <f t="shared" si="6"/>
        <v>#DIV/0!</v>
      </c>
      <c r="H53" s="18"/>
      <c r="I53" s="19" t="e">
        <f t="shared" si="9"/>
        <v>#DIV/0!</v>
      </c>
    </row>
    <row r="54" spans="1:9" ht="22.5" hidden="1">
      <c r="A54" s="17" t="s">
        <v>51</v>
      </c>
      <c r="B54" s="17"/>
      <c r="C54" s="18"/>
      <c r="D54" s="18"/>
      <c r="E54" s="13" t="e">
        <f t="shared" si="8"/>
        <v>#DIV/0!</v>
      </c>
      <c r="F54" s="32"/>
      <c r="G54" s="19" t="e">
        <f t="shared" si="6"/>
        <v>#DIV/0!</v>
      </c>
      <c r="H54" s="18"/>
      <c r="I54" s="19" t="e">
        <f t="shared" si="9"/>
        <v>#DIV/0!</v>
      </c>
    </row>
    <row r="55" spans="1:9" ht="12.75" hidden="1">
      <c r="A55" s="17" t="s">
        <v>52</v>
      </c>
      <c r="B55" s="17"/>
      <c r="C55" s="18"/>
      <c r="D55" s="18"/>
      <c r="E55" s="13" t="e">
        <f t="shared" si="8"/>
        <v>#DIV/0!</v>
      </c>
      <c r="F55" s="32"/>
      <c r="G55" s="19" t="e">
        <f t="shared" si="6"/>
        <v>#DIV/0!</v>
      </c>
      <c r="H55" s="18"/>
      <c r="I55" s="19" t="e">
        <f t="shared" si="9"/>
        <v>#DIV/0!</v>
      </c>
    </row>
    <row r="56" spans="1:9" ht="12.75" hidden="1">
      <c r="A56" s="17" t="s">
        <v>53</v>
      </c>
      <c r="B56" s="17"/>
      <c r="C56" s="18"/>
      <c r="D56" s="18"/>
      <c r="E56" s="13" t="e">
        <f t="shared" si="8"/>
        <v>#DIV/0!</v>
      </c>
      <c r="F56" s="32"/>
      <c r="G56" s="19" t="e">
        <f t="shared" si="6"/>
        <v>#DIV/0!</v>
      </c>
      <c r="H56" s="18"/>
      <c r="I56" s="19" t="e">
        <f t="shared" si="9"/>
        <v>#DIV/0!</v>
      </c>
    </row>
    <row r="57" spans="1:9" ht="33.75" hidden="1">
      <c r="A57" s="17" t="s">
        <v>54</v>
      </c>
      <c r="B57" s="17"/>
      <c r="C57" s="18"/>
      <c r="D57" s="18"/>
      <c r="E57" s="13" t="e">
        <f t="shared" si="8"/>
        <v>#DIV/0!</v>
      </c>
      <c r="F57" s="32"/>
      <c r="G57" s="19" t="e">
        <f t="shared" si="6"/>
        <v>#DIV/0!</v>
      </c>
      <c r="H57" s="18"/>
      <c r="I57" s="19" t="e">
        <f t="shared" si="9"/>
        <v>#DIV/0!</v>
      </c>
    </row>
    <row r="58" spans="1:9" ht="33.75">
      <c r="A58" s="17" t="s">
        <v>55</v>
      </c>
      <c r="B58" s="18">
        <v>437.9</v>
      </c>
      <c r="C58" s="18">
        <v>319.8</v>
      </c>
      <c r="D58" s="18">
        <v>265.4</v>
      </c>
      <c r="E58" s="13">
        <f t="shared" si="8"/>
        <v>0.6060744462205983</v>
      </c>
      <c r="F58" s="32" t="s">
        <v>96</v>
      </c>
      <c r="G58" s="19">
        <v>0</v>
      </c>
      <c r="H58" s="18">
        <v>0</v>
      </c>
      <c r="I58" s="19" t="e">
        <f t="shared" si="9"/>
        <v>#DIV/0!</v>
      </c>
    </row>
    <row r="59" spans="1:9" ht="26.25" customHeight="1">
      <c r="A59" s="17" t="s">
        <v>56</v>
      </c>
      <c r="B59" s="18">
        <v>312</v>
      </c>
      <c r="C59" s="18">
        <v>264</v>
      </c>
      <c r="D59" s="18">
        <v>264</v>
      </c>
      <c r="E59" s="13">
        <f t="shared" si="8"/>
        <v>0.8461538461538461</v>
      </c>
      <c r="F59" s="32" t="s">
        <v>76</v>
      </c>
      <c r="G59" s="19">
        <f>D59/C59</f>
        <v>1</v>
      </c>
      <c r="H59" s="18">
        <v>70</v>
      </c>
      <c r="I59" s="19">
        <f t="shared" si="9"/>
        <v>3.7714285714285714</v>
      </c>
    </row>
    <row r="60" spans="1:9" s="14" customFormat="1" ht="12.75">
      <c r="A60" s="15" t="s">
        <v>57</v>
      </c>
      <c r="B60" s="12">
        <f>SUM(B61:B65)</f>
        <v>30313.8</v>
      </c>
      <c r="C60" s="12">
        <f>SUM(C61:C65)</f>
        <v>27072.1</v>
      </c>
      <c r="D60" s="12">
        <f>SUM(D61:D65)</f>
        <v>27071.7</v>
      </c>
      <c r="E60" s="13">
        <f t="shared" si="8"/>
        <v>0.8930487104882925</v>
      </c>
      <c r="F60" s="32"/>
      <c r="G60" s="19">
        <f>D60/C60</f>
        <v>0.9999852246408665</v>
      </c>
      <c r="H60" s="12">
        <f>SUM(H61:H65)</f>
        <v>29924.699999999997</v>
      </c>
      <c r="I60" s="13">
        <f t="shared" si="9"/>
        <v>0.9046606983528658</v>
      </c>
    </row>
    <row r="61" spans="1:9" ht="24" customHeight="1">
      <c r="A61" s="17" t="s">
        <v>58</v>
      </c>
      <c r="B61" s="18">
        <v>7233.8</v>
      </c>
      <c r="C61" s="18">
        <v>7089.8</v>
      </c>
      <c r="D61" s="18">
        <v>7089.8</v>
      </c>
      <c r="E61" s="13">
        <f t="shared" si="8"/>
        <v>0.9800934501921535</v>
      </c>
      <c r="F61" s="32" t="s">
        <v>76</v>
      </c>
      <c r="G61" s="19">
        <f>D61/C61</f>
        <v>1</v>
      </c>
      <c r="H61" s="18">
        <v>6421.3</v>
      </c>
      <c r="I61" s="19">
        <f t="shared" si="9"/>
        <v>1.1041066450718702</v>
      </c>
    </row>
    <row r="62" spans="1:9" ht="14.25" customHeight="1" hidden="1">
      <c r="A62" s="17" t="s">
        <v>59</v>
      </c>
      <c r="B62" s="18"/>
      <c r="C62" s="18"/>
      <c r="D62" s="18"/>
      <c r="E62" s="13"/>
      <c r="F62" s="32" t="s">
        <v>76</v>
      </c>
      <c r="G62" s="19"/>
      <c r="H62" s="18"/>
      <c r="I62" s="19" t="e">
        <f t="shared" si="9"/>
        <v>#DIV/0!</v>
      </c>
    </row>
    <row r="63" spans="1:9" ht="23.25" customHeight="1">
      <c r="A63" s="17" t="s">
        <v>60</v>
      </c>
      <c r="B63" s="18">
        <v>15208</v>
      </c>
      <c r="C63" s="18">
        <v>14572.3</v>
      </c>
      <c r="D63" s="18">
        <v>14571.9</v>
      </c>
      <c r="E63" s="20">
        <f aca="true" t="shared" si="10" ref="E63:E77">D63/B63</f>
        <v>0.9581733298264071</v>
      </c>
      <c r="F63" s="32" t="s">
        <v>76</v>
      </c>
      <c r="G63" s="21">
        <f aca="true" t="shared" si="11" ref="G63:G77">D63/C63</f>
        <v>0.999972550661186</v>
      </c>
      <c r="H63" s="18">
        <v>16909.8</v>
      </c>
      <c r="I63" s="19">
        <f t="shared" si="9"/>
        <v>0.8617428946528048</v>
      </c>
    </row>
    <row r="64" spans="1:9" ht="22.5">
      <c r="A64" s="17" t="s">
        <v>61</v>
      </c>
      <c r="B64" s="18">
        <v>7452</v>
      </c>
      <c r="C64" s="18">
        <v>4990</v>
      </c>
      <c r="D64" s="18">
        <v>4990</v>
      </c>
      <c r="E64" s="20">
        <f t="shared" si="10"/>
        <v>0.6696188942565754</v>
      </c>
      <c r="F64" s="32" t="s">
        <v>76</v>
      </c>
      <c r="G64" s="21">
        <f t="shared" si="11"/>
        <v>1</v>
      </c>
      <c r="H64" s="18">
        <v>6293.6</v>
      </c>
      <c r="I64" s="19">
        <f t="shared" si="9"/>
        <v>0.7928689462310918</v>
      </c>
    </row>
    <row r="65" spans="1:9" ht="21" customHeight="1">
      <c r="A65" s="17" t="s">
        <v>62</v>
      </c>
      <c r="B65" s="18">
        <v>420</v>
      </c>
      <c r="C65" s="18">
        <v>420</v>
      </c>
      <c r="D65" s="18">
        <v>420</v>
      </c>
      <c r="E65" s="20">
        <f t="shared" si="10"/>
        <v>1</v>
      </c>
      <c r="F65" s="32"/>
      <c r="G65" s="21">
        <f t="shared" si="11"/>
        <v>1</v>
      </c>
      <c r="H65" s="18">
        <v>300</v>
      </c>
      <c r="I65" s="19">
        <v>0</v>
      </c>
    </row>
    <row r="66" spans="1:9" s="14" customFormat="1" ht="12.75">
      <c r="A66" s="15" t="s">
        <v>63</v>
      </c>
      <c r="B66" s="12">
        <f>SUM(B67:B68)</f>
        <v>90569.20000000001</v>
      </c>
      <c r="C66" s="12">
        <f>SUM(C67:C68)</f>
        <v>90486.29999999999</v>
      </c>
      <c r="D66" s="12">
        <f>SUM(D67:D68)</f>
        <v>86377.7</v>
      </c>
      <c r="E66" s="13">
        <f t="shared" si="10"/>
        <v>0.9537204700935857</v>
      </c>
      <c r="F66" s="49"/>
      <c r="G66" s="19">
        <f t="shared" si="11"/>
        <v>0.9545942313919346</v>
      </c>
      <c r="H66" s="12">
        <f>SUM(H67:H68)</f>
        <v>40476.93</v>
      </c>
      <c r="I66" s="13">
        <f aca="true" t="shared" si="12" ref="I66:I78">D66/H66</f>
        <v>2.1339983047133266</v>
      </c>
    </row>
    <row r="67" spans="1:9" ht="33" customHeight="1">
      <c r="A67" s="17" t="s">
        <v>64</v>
      </c>
      <c r="B67" s="18">
        <v>28558.9</v>
      </c>
      <c r="C67" s="18">
        <v>58251.2</v>
      </c>
      <c r="D67" s="18">
        <v>58251.1</v>
      </c>
      <c r="E67" s="13">
        <f t="shared" si="10"/>
        <v>2.039682900952067</v>
      </c>
      <c r="F67" s="32" t="s">
        <v>103</v>
      </c>
      <c r="G67" s="19">
        <f>D67/C67</f>
        <v>0.9999982832971681</v>
      </c>
      <c r="H67" s="18">
        <v>36161.93</v>
      </c>
      <c r="I67" s="19">
        <f t="shared" si="12"/>
        <v>1.6108404612253826</v>
      </c>
    </row>
    <row r="68" spans="1:9" ht="37.5" customHeight="1">
      <c r="A68" s="17" t="s">
        <v>65</v>
      </c>
      <c r="B68" s="18">
        <v>62010.3</v>
      </c>
      <c r="C68" s="18">
        <v>32235.1</v>
      </c>
      <c r="D68" s="18">
        <v>28126.6</v>
      </c>
      <c r="E68" s="13">
        <f t="shared" si="10"/>
        <v>0.45357948598861797</v>
      </c>
      <c r="F68" s="32" t="s">
        <v>104</v>
      </c>
      <c r="G68" s="19">
        <f t="shared" si="11"/>
        <v>0.8725457653303387</v>
      </c>
      <c r="H68" s="18">
        <v>4315</v>
      </c>
      <c r="I68" s="19">
        <f t="shared" si="12"/>
        <v>6.518331402085747</v>
      </c>
    </row>
    <row r="69" spans="1:9" ht="12.75" hidden="1">
      <c r="A69" s="17" t="s">
        <v>66</v>
      </c>
      <c r="B69" s="17"/>
      <c r="C69" s="18"/>
      <c r="D69" s="18"/>
      <c r="E69" s="13" t="e">
        <f t="shared" si="10"/>
        <v>#DIV/0!</v>
      </c>
      <c r="F69" s="32"/>
      <c r="G69" s="19" t="e">
        <f t="shared" si="11"/>
        <v>#DIV/0!</v>
      </c>
      <c r="H69" s="18"/>
      <c r="I69" s="19" t="e">
        <f t="shared" si="12"/>
        <v>#DIV/0!</v>
      </c>
    </row>
    <row r="70" spans="1:9" ht="22.5" hidden="1">
      <c r="A70" s="17" t="s">
        <v>67</v>
      </c>
      <c r="B70" s="17"/>
      <c r="C70" s="18"/>
      <c r="D70" s="18"/>
      <c r="E70" s="13" t="e">
        <f t="shared" si="10"/>
        <v>#DIV/0!</v>
      </c>
      <c r="F70" s="32"/>
      <c r="G70" s="19" t="e">
        <f t="shared" si="11"/>
        <v>#DIV/0!</v>
      </c>
      <c r="H70" s="18"/>
      <c r="I70" s="19" t="e">
        <f t="shared" si="12"/>
        <v>#DIV/0!</v>
      </c>
    </row>
    <row r="71" spans="1:9" s="14" customFormat="1" ht="18" customHeight="1">
      <c r="A71" s="15" t="s">
        <v>68</v>
      </c>
      <c r="B71" s="12">
        <f>SUM(B72)</f>
        <v>1000</v>
      </c>
      <c r="C71" s="12">
        <f>SUM(C72)</f>
        <v>1600</v>
      </c>
      <c r="D71" s="12">
        <f>SUM(D72)</f>
        <v>1600</v>
      </c>
      <c r="E71" s="13">
        <f t="shared" si="10"/>
        <v>1.6</v>
      </c>
      <c r="F71" s="61" t="s">
        <v>80</v>
      </c>
      <c r="G71" s="19">
        <f t="shared" si="11"/>
        <v>1</v>
      </c>
      <c r="H71" s="12">
        <f>SUM(H72)</f>
        <v>1650</v>
      </c>
      <c r="I71" s="13">
        <f t="shared" si="12"/>
        <v>0.9696969696969697</v>
      </c>
    </row>
    <row r="72" spans="1:9" ht="18.75" customHeight="1">
      <c r="A72" s="17" t="s">
        <v>69</v>
      </c>
      <c r="B72" s="18">
        <v>1000</v>
      </c>
      <c r="C72" s="18">
        <v>1600</v>
      </c>
      <c r="D72" s="18">
        <v>1600</v>
      </c>
      <c r="E72" s="13">
        <f t="shared" si="10"/>
        <v>1.6</v>
      </c>
      <c r="F72" s="63"/>
      <c r="G72" s="19">
        <f t="shared" si="11"/>
        <v>1</v>
      </c>
      <c r="H72" s="18">
        <v>1650</v>
      </c>
      <c r="I72" s="19">
        <f t="shared" si="12"/>
        <v>0.9696969696969697</v>
      </c>
    </row>
    <row r="73" spans="1:9" s="14" customFormat="1" ht="33.75" customHeight="1">
      <c r="A73" s="15" t="s">
        <v>70</v>
      </c>
      <c r="B73" s="12">
        <f>SUM(B74)</f>
        <v>27</v>
      </c>
      <c r="C73" s="12">
        <f>SUM(C74)</f>
        <v>0</v>
      </c>
      <c r="D73" s="12">
        <f>SUM(D74)</f>
        <v>0</v>
      </c>
      <c r="E73" s="13">
        <f t="shared" si="10"/>
        <v>0</v>
      </c>
      <c r="F73" s="60" t="s">
        <v>97</v>
      </c>
      <c r="G73" s="19">
        <v>0</v>
      </c>
      <c r="H73" s="12">
        <f>SUM(H74)</f>
        <v>7.4</v>
      </c>
      <c r="I73" s="47">
        <f t="shared" si="12"/>
        <v>0</v>
      </c>
    </row>
    <row r="74" spans="1:9" ht="25.5" customHeight="1">
      <c r="A74" s="17" t="s">
        <v>71</v>
      </c>
      <c r="B74" s="23">
        <v>27</v>
      </c>
      <c r="C74" s="24">
        <v>0</v>
      </c>
      <c r="D74" s="24">
        <v>0</v>
      </c>
      <c r="E74" s="25">
        <f t="shared" si="10"/>
        <v>0</v>
      </c>
      <c r="F74" s="60"/>
      <c r="G74" s="26">
        <v>0</v>
      </c>
      <c r="H74" s="44">
        <v>7.4</v>
      </c>
      <c r="I74" s="43">
        <f t="shared" si="12"/>
        <v>0</v>
      </c>
    </row>
    <row r="75" spans="1:9" s="14" customFormat="1" ht="45">
      <c r="A75" s="15" t="s">
        <v>72</v>
      </c>
      <c r="B75" s="27">
        <f>SUM(B76:B79)</f>
        <v>48773.7</v>
      </c>
      <c r="C75" s="12">
        <f>SUM(C76:C79)</f>
        <v>80844.6</v>
      </c>
      <c r="D75" s="12">
        <f>SUM(D76:D79)</f>
        <v>80844.6</v>
      </c>
      <c r="E75" s="13">
        <f t="shared" si="10"/>
        <v>1.6575449473794281</v>
      </c>
      <c r="F75" s="32"/>
      <c r="G75" s="19">
        <f t="shared" si="11"/>
        <v>1</v>
      </c>
      <c r="H75" s="45">
        <f>SUM(H76:H79)</f>
        <v>52243</v>
      </c>
      <c r="I75" s="42">
        <f t="shared" si="12"/>
        <v>1.547472388645369</v>
      </c>
    </row>
    <row r="76" spans="1:9" ht="47.25" customHeight="1">
      <c r="A76" s="17" t="s">
        <v>73</v>
      </c>
      <c r="B76" s="28">
        <v>21969.4</v>
      </c>
      <c r="C76" s="18">
        <v>21969.4</v>
      </c>
      <c r="D76" s="18">
        <v>21969.4</v>
      </c>
      <c r="E76" s="13">
        <f t="shared" si="10"/>
        <v>1</v>
      </c>
      <c r="F76" s="32"/>
      <c r="G76" s="19">
        <f t="shared" si="11"/>
        <v>1</v>
      </c>
      <c r="H76" s="46">
        <v>22459.5</v>
      </c>
      <c r="I76" s="43">
        <f t="shared" si="12"/>
        <v>0.9781784990761149</v>
      </c>
    </row>
    <row r="77" spans="1:9" ht="24" customHeight="1" thickBot="1">
      <c r="A77" s="29" t="s">
        <v>74</v>
      </c>
      <c r="B77" s="30">
        <v>26804.3</v>
      </c>
      <c r="C77" s="18">
        <v>58875.2</v>
      </c>
      <c r="D77" s="18">
        <v>58875.2</v>
      </c>
      <c r="E77" s="13">
        <f t="shared" si="10"/>
        <v>2.196483400051484</v>
      </c>
      <c r="F77" s="60" t="s">
        <v>81</v>
      </c>
      <c r="G77" s="19">
        <f t="shared" si="11"/>
        <v>1</v>
      </c>
      <c r="H77" s="46">
        <v>28647.5</v>
      </c>
      <c r="I77" s="43">
        <f t="shared" si="12"/>
        <v>2.0551601361375336</v>
      </c>
    </row>
    <row r="78" spans="1:9" ht="22.5" hidden="1">
      <c r="A78" s="34" t="s">
        <v>75</v>
      </c>
      <c r="B78" s="35"/>
      <c r="C78" s="36"/>
      <c r="D78" s="36"/>
      <c r="E78" s="22" t="e">
        <f>D78/C78</f>
        <v>#DIV/0!</v>
      </c>
      <c r="F78" s="61"/>
      <c r="G78" s="22"/>
      <c r="H78" s="36"/>
      <c r="I78" s="48" t="e">
        <f t="shared" si="12"/>
        <v>#DIV/0!</v>
      </c>
    </row>
    <row r="79" spans="1:9" ht="21" customHeight="1">
      <c r="A79" s="39" t="s">
        <v>75</v>
      </c>
      <c r="B79" s="40">
        <v>0</v>
      </c>
      <c r="C79" s="41">
        <v>0</v>
      </c>
      <c r="D79" s="41">
        <v>0</v>
      </c>
      <c r="E79" s="42">
        <v>0</v>
      </c>
      <c r="F79" s="51"/>
      <c r="G79" s="43">
        <v>0</v>
      </c>
      <c r="H79" s="41">
        <v>1136</v>
      </c>
      <c r="I79" s="43">
        <v>0</v>
      </c>
    </row>
    <row r="80" spans="1:9" ht="12.75">
      <c r="A80" s="31"/>
      <c r="B80" s="37"/>
      <c r="C80" s="4"/>
      <c r="D80" s="4"/>
      <c r="E80" s="38"/>
      <c r="F80" s="38"/>
      <c r="G80" s="38"/>
      <c r="H80" s="4"/>
      <c r="I80" s="38"/>
    </row>
  </sheetData>
  <sheetProtection selectLockedCells="1" selectUnlockedCells="1"/>
  <mergeCells count="5">
    <mergeCell ref="F73:F74"/>
    <mergeCell ref="F77:F78"/>
    <mergeCell ref="A1:I1"/>
    <mergeCell ref="F37:F40"/>
    <mergeCell ref="F71:F72"/>
  </mergeCells>
  <printOptions/>
  <pageMargins left="0.7086614173228347" right="0.31496062992125984" top="0.7480314960629921" bottom="0.7480314960629921" header="0.11811023622047245" footer="0.11811023622047245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buh5</cp:lastModifiedBy>
  <cp:lastPrinted>2021-04-01T08:34:41Z</cp:lastPrinted>
  <dcterms:modified xsi:type="dcterms:W3CDTF">2021-04-08T17:38:16Z</dcterms:modified>
  <cp:category/>
  <cp:version/>
  <cp:contentType/>
  <cp:contentStatus/>
</cp:coreProperties>
</file>